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Сайгинская СОШ на 01.04.2019" sheetId="1" r:id="rId1"/>
    <sheet name="Лист1" sheetId="2" state="hidden" r:id="rId2"/>
  </sheets>
  <definedNames>
    <definedName name="_xlnm.Print_Area" localSheetId="0">'Сайгинская СОШ на 01.04.2019'!$A$1:$I$77</definedName>
  </definedNames>
  <calcPr fullCalcOnLoad="1"/>
</workbook>
</file>

<file path=xl/sharedStrings.xml><?xml version="1.0" encoding="utf-8"?>
<sst xmlns="http://schemas.openxmlformats.org/spreadsheetml/2006/main" count="292" uniqueCount="97">
  <si>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</si>
  <si>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</si>
  <si>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</si>
  <si>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</si>
  <si>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</si>
  <si>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</si>
  <si>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</si>
  <si>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</si>
  <si>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</si>
  <si>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</si>
  <si>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</si>
  <si>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</si>
  <si>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</si>
  <si>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</si>
  <si>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</si>
  <si>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</si>
  <si>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</si>
  <si>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</si>
  <si>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</si>
  <si>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</si>
  <si>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</si>
  <si>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</si>
  <si>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</si>
  <si>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</si>
  <si>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</si>
  <si>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</si>
  <si>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</si>
  <si>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</si>
  <si>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</si>
  <si>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</si>
  <si>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</si>
  <si>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</si>
  <si>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</si>
  <si>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</si>
  <si>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</si>
  <si>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</si>
  <si>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</si>
  <si>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</si>
  <si>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</si>
  <si>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</si>
  <si>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</si>
  <si>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</si>
  <si>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</si>
  <si>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</si>
  <si>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</si>
  <si>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</si>
  <si>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</si>
  <si>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</si>
  <si>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</si>
  <si>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</si>
  <si>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</si>
  <si>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</si>
  <si>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</si>
  <si>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</si>
  <si>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</si>
  <si>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</si>
  <si>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</si>
  <si>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3. Уровень соответствия учебного плана общеобразовательной организации требованиям федерального базисного учебного план</t>
  </si>
  <si>
    <t>Муниципальное бюджетное общеобразовательное учреждение
 «Сайгинская средняя общеобразовательная школа» Верхнекетского района Томской области</t>
  </si>
  <si>
    <t>% выполне-ния</t>
  </si>
  <si>
    <t>гдо</t>
  </si>
  <si>
    <t>школа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</si>
  <si>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</si>
  <si>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</si>
  <si>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</si>
  <si>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</si>
  <si>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нош</t>
  </si>
  <si>
    <t>оош</t>
  </si>
  <si>
    <t>сош</t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</si>
  <si>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</si>
  <si>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</si>
  <si>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</si>
  <si>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</si>
  <si>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</si>
  <si>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</si>
  <si>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</si>
  <si>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</si>
  <si>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</si>
  <si>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</si>
  <si>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</si>
  <si>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</si>
  <si>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</si>
  <si>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</si>
  <si>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</si>
  <si>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</si>
  <si>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</si>
  <si>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</si>
  <si>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</si>
  <si>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</si>
  <si>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</si>
  <si>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</si>
  <si>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</si>
  <si>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комплектование классов в новом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</si>
  <si>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</si>
  <si>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>_________________А. А. Стародубцева</t>
  </si>
  <si>
    <t>Зам. начальника Управления образования</t>
  </si>
  <si>
    <t>комплектование группы с 01.01.2019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</si>
</sst>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0" fontId="24" fillId="2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14" fontId="9" fillId="26" borderId="0" xfId="0" applyNumberFormat="1" applyFont="1" applyFill="1" applyAlignment="1">
      <alignment/>
    </xf>
    <xf numFmtId="0" fontId="9" fillId="26" borderId="0" xfId="0" applyFont="1" applyFill="1" applyAlignment="1">
      <alignment/>
    </xf>
    <xf numFmtId="0" fontId="0" fillId="26" borderId="0" xfId="0" applyFill="1" applyAlignment="1">
      <alignment horizontal="right"/>
    </xf>
    <xf numFmtId="0" fontId="0" fillId="26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6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7" borderId="15" xfId="0" applyFill="1" applyBorder="1" applyAlignment="1">
      <alignment/>
    </xf>
    <xf numFmtId="0" fontId="0" fillId="26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7" borderId="18" xfId="0" applyFill="1" applyBorder="1" applyAlignment="1">
      <alignment/>
    </xf>
    <xf numFmtId="0" fontId="0" fillId="28" borderId="0" xfId="0" applyFill="1" applyAlignment="1">
      <alignment/>
    </xf>
    <xf numFmtId="0" fontId="27" fillId="24" borderId="0" xfId="0" applyFont="1" applyFill="1" applyAlignment="1">
      <alignment/>
    </xf>
    <xf numFmtId="173" fontId="28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4" fillId="24" borderId="10" xfId="0" applyNumberFormat="1" applyFont="1" applyFill="1" applyBorder="1" applyAlignment="1">
      <alignment horizontal="left" vertical="center" wrapText="1"/>
    </xf>
    <xf numFmtId="3" fontId="24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4" fillId="24" borderId="0" xfId="0" applyFont="1" applyFill="1" applyAlignment="1">
      <alignment horizontal="right"/>
    </xf>
    <xf numFmtId="3" fontId="26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6" borderId="0" xfId="0" applyFont="1" applyFill="1" applyAlignment="1">
      <alignment/>
    </xf>
    <xf numFmtId="3" fontId="31" fillId="24" borderId="10" xfId="0" applyNumberFormat="1" applyFont="1" applyFill="1" applyBorder="1" applyAlignment="1">
      <alignment horizontal="left" vertical="top" wrapText="1"/>
    </xf>
    <xf numFmtId="1" fontId="20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 vertical="top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49" fontId="24" fillId="24" borderId="19" xfId="0" applyNumberFormat="1" applyFont="1" applyFill="1" applyBorder="1" applyAlignment="1">
      <alignment horizontal="left" vertical="top" wrapText="1"/>
    </xf>
    <xf numFmtId="49" fontId="24" fillId="24" borderId="24" xfId="0" applyNumberFormat="1" applyFont="1" applyFill="1" applyBorder="1" applyAlignment="1">
      <alignment horizontal="left" vertical="top" wrapText="1"/>
    </xf>
    <xf numFmtId="49" fontId="24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tabSelected="1" view="pageBreakPreview" zoomScale="90" zoomScaleNormal="78" zoomScaleSheetLayoutView="90" zoomScalePageLayoutView="0" workbookViewId="0" topLeftCell="A59">
      <selection activeCell="N69" sqref="N69"/>
    </sheetView>
  </sheetViews>
  <sheetFormatPr defaultColWidth="9.140625" defaultRowHeight="15"/>
  <cols>
    <col min="1" max="1" width="5.7109375" style="5" customWidth="1"/>
    <col min="2" max="2" width="24.8515625" style="5" customWidth="1"/>
    <col min="3" max="3" width="24.421875" style="5" customWidth="1"/>
    <col min="4" max="4" width="22.7109375" style="5" customWidth="1"/>
    <col min="5" max="5" width="11.7109375" style="5" customWidth="1"/>
    <col min="6" max="6" width="21.421875" style="5" customWidth="1"/>
    <col min="7" max="7" width="18.57421875" style="5" customWidth="1"/>
    <col min="8" max="8" width="10.28125" style="5" customWidth="1"/>
    <col min="9" max="9" width="23.28125" style="5" customWidth="1"/>
    <col min="10" max="10" width="13.7109375" style="5" hidden="1" customWidth="1"/>
    <col min="11" max="11" width="4.421875" style="5" hidden="1" customWidth="1"/>
    <col min="12" max="12" width="0" style="5" hidden="1" customWidth="1"/>
    <col min="13" max="16384" width="9.140625" style="5" customWidth="1"/>
  </cols>
  <sheetData>
    <row r="1" spans="7:9" s="1" customFormat="1" ht="21.75" customHeight="1">
      <c r="G1" s="64" t="s">
        <v>2</v>
      </c>
      <c r="H1" s="64"/>
      <c r="I1" s="64"/>
    </row>
    <row r="2" spans="5:9" s="1" customFormat="1" ht="15.75" customHeight="1">
      <c r="E2" s="26"/>
      <c r="G2" s="65" t="s">
        <v>95</v>
      </c>
      <c r="H2" s="65"/>
      <c r="I2" s="65"/>
    </row>
    <row r="3" spans="5:9" s="1" customFormat="1" ht="15.75" customHeight="1">
      <c r="E3" s="26"/>
      <c r="G3" s="65" t="s">
        <v>3</v>
      </c>
      <c r="H3" s="65"/>
      <c r="I3" s="65"/>
    </row>
    <row r="4" spans="5:9" s="1" customFormat="1" ht="15.75" customHeight="1">
      <c r="E4" s="26"/>
      <c r="G4" s="65" t="s">
        <v>94</v>
      </c>
      <c r="H4" s="65"/>
      <c r="I4" s="65"/>
    </row>
    <row r="5" spans="5:7" s="1" customFormat="1" ht="15.75" customHeight="1">
      <c r="E5" s="27"/>
      <c r="F5" s="59"/>
      <c r="G5" s="59"/>
    </row>
    <row r="6" spans="1:9" s="1" customFormat="1" ht="15.75" customHeight="1">
      <c r="A6" s="66" t="s">
        <v>93</v>
      </c>
      <c r="B6" s="66"/>
      <c r="C6" s="66"/>
      <c r="D6" s="66"/>
      <c r="E6" s="66"/>
      <c r="F6" s="66"/>
      <c r="G6" s="66"/>
      <c r="H6" s="66"/>
      <c r="I6" s="66"/>
    </row>
    <row r="7" spans="1:9" s="1" customFormat="1" ht="30.75" customHeight="1">
      <c r="A7" s="63" t="s">
        <v>58</v>
      </c>
      <c r="B7" s="63"/>
      <c r="C7" s="63"/>
      <c r="D7" s="63"/>
      <c r="E7" s="63"/>
      <c r="F7" s="63"/>
      <c r="G7" s="63"/>
      <c r="H7" s="63"/>
      <c r="I7" s="63"/>
    </row>
    <row r="8" spans="1:7" s="1" customFormat="1" ht="15.75" customHeight="1">
      <c r="A8" s="28"/>
      <c r="B8" s="44"/>
      <c r="C8" s="44"/>
      <c r="D8" s="44"/>
      <c r="E8" s="44"/>
      <c r="F8" s="44"/>
      <c r="G8" s="44"/>
    </row>
    <row r="9" spans="1:7" s="1" customFormat="1" ht="15" customHeight="1">
      <c r="A9" s="49" t="s">
        <v>4</v>
      </c>
      <c r="B9" s="49"/>
      <c r="C9" s="49"/>
      <c r="D9" s="49"/>
      <c r="E9" s="49"/>
      <c r="F9" s="49"/>
      <c r="G9" s="49"/>
    </row>
    <row r="10" spans="1:7" s="1" customFormat="1" ht="15" customHeight="1">
      <c r="A10" s="43"/>
      <c r="B10" s="43"/>
      <c r="C10" s="43"/>
      <c r="D10" s="43"/>
      <c r="E10" s="43"/>
      <c r="F10" s="43"/>
      <c r="G10" s="43"/>
    </row>
    <row r="11" spans="1:9" s="1" customFormat="1" ht="15" customHeight="1">
      <c r="A11" s="49" t="s">
        <v>62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16.5" customHeight="1">
      <c r="A12" s="50" t="s">
        <v>54</v>
      </c>
      <c r="B12" s="50"/>
      <c r="C12" s="50"/>
      <c r="D12" s="50"/>
      <c r="E12" s="50"/>
      <c r="F12" s="50"/>
      <c r="G12" s="50"/>
      <c r="H12" s="50"/>
      <c r="I12" s="50"/>
    </row>
    <row r="13" spans="1:7" s="1" customFormat="1" ht="16.5" customHeight="1">
      <c r="A13" s="49" t="s">
        <v>5</v>
      </c>
      <c r="B13" s="49"/>
      <c r="C13" s="49"/>
      <c r="D13" s="49"/>
      <c r="E13" s="49"/>
      <c r="F13" s="49"/>
      <c r="G13" s="49"/>
    </row>
    <row r="14" spans="1:9" s="1" customFormat="1" ht="33.75" customHeight="1">
      <c r="A14" s="51" t="s">
        <v>6</v>
      </c>
      <c r="B14" s="29" t="s">
        <v>7</v>
      </c>
      <c r="C14" s="29" t="s">
        <v>8</v>
      </c>
      <c r="D14" s="53" t="s">
        <v>9</v>
      </c>
      <c r="E14" s="54"/>
      <c r="F14" s="54"/>
      <c r="G14" s="54"/>
      <c r="H14" s="54"/>
      <c r="I14" s="55"/>
    </row>
    <row r="15" spans="1:9" s="1" customFormat="1" ht="94.5">
      <c r="A15" s="52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59</v>
      </c>
      <c r="I15" s="2" t="s">
        <v>30</v>
      </c>
    </row>
    <row r="16" spans="1:9" s="1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">
        <v>8</v>
      </c>
      <c r="I16" s="3">
        <v>9</v>
      </c>
    </row>
    <row r="17" spans="1:9" s="1" customFormat="1" ht="309.75" customHeight="1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4">
        <v>5</v>
      </c>
      <c r="G17" s="46">
        <v>6</v>
      </c>
      <c r="H17" s="47">
        <f>G17/F17*100</f>
        <v>120</v>
      </c>
      <c r="I17" s="48" t="s">
        <v>96</v>
      </c>
    </row>
    <row r="18" spans="1:7" s="1" customFormat="1" ht="15.75">
      <c r="A18" s="31"/>
      <c r="B18" s="32"/>
      <c r="C18" s="33"/>
      <c r="D18" s="34"/>
      <c r="E18" s="34"/>
      <c r="F18" s="34"/>
      <c r="G18" s="35"/>
    </row>
    <row r="19" spans="1:7" s="1" customFormat="1" ht="16.5" customHeight="1">
      <c r="A19" s="49" t="s">
        <v>24</v>
      </c>
      <c r="B19" s="49"/>
      <c r="C19" s="49"/>
      <c r="D19" s="49"/>
      <c r="E19" s="49"/>
      <c r="F19" s="49"/>
      <c r="G19" s="49"/>
    </row>
    <row r="20" spans="1:9" s="1" customFormat="1" ht="33.75" customHeight="1">
      <c r="A20" s="51" t="s">
        <v>6</v>
      </c>
      <c r="B20" s="29" t="s">
        <v>7</v>
      </c>
      <c r="C20" s="29" t="s">
        <v>8</v>
      </c>
      <c r="D20" s="53" t="s">
        <v>35</v>
      </c>
      <c r="E20" s="54"/>
      <c r="F20" s="54"/>
      <c r="G20" s="54"/>
      <c r="H20" s="54"/>
      <c r="I20" s="55"/>
    </row>
    <row r="21" spans="1:9" s="1" customFormat="1" ht="94.5">
      <c r="A21" s="52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1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">
        <v>8</v>
      </c>
      <c r="I22" s="3">
        <v>9</v>
      </c>
    </row>
    <row r="23" spans="1:9" s="1" customFormat="1" ht="94.5">
      <c r="A23" s="56" t="s">
        <v>13</v>
      </c>
      <c r="B23" s="56" t="s">
        <v>20</v>
      </c>
      <c r="C23" s="56" t="s">
        <v>21</v>
      </c>
      <c r="D23" s="2" t="s">
        <v>25</v>
      </c>
      <c r="E23" s="2" t="s">
        <v>26</v>
      </c>
      <c r="F23" s="4">
        <v>100</v>
      </c>
      <c r="G23" s="4">
        <v>100</v>
      </c>
      <c r="H23" s="36">
        <f>G23/F23*100</f>
        <v>100</v>
      </c>
      <c r="I23" s="2"/>
    </row>
    <row r="24" spans="1:9" s="1" customFormat="1" ht="94.5">
      <c r="A24" s="57"/>
      <c r="B24" s="57"/>
      <c r="C24" s="57"/>
      <c r="D24" s="2" t="s">
        <v>27</v>
      </c>
      <c r="E24" s="2" t="s">
        <v>28</v>
      </c>
      <c r="F24" s="4">
        <v>0</v>
      </c>
      <c r="G24" s="4">
        <v>0</v>
      </c>
      <c r="H24" s="36">
        <v>100</v>
      </c>
      <c r="I24" s="2"/>
    </row>
    <row r="25" spans="1:9" s="1" customFormat="1" ht="141.75" customHeight="1">
      <c r="A25" s="58"/>
      <c r="B25" s="58"/>
      <c r="C25" s="58"/>
      <c r="D25" s="2" t="s">
        <v>29</v>
      </c>
      <c r="E25" s="2" t="s">
        <v>26</v>
      </c>
      <c r="F25" s="4">
        <v>70</v>
      </c>
      <c r="G25" s="4">
        <v>70</v>
      </c>
      <c r="H25" s="36">
        <f>G25/F25*100</f>
        <v>100</v>
      </c>
      <c r="I25" s="2"/>
    </row>
    <row r="26" s="1" customFormat="1" ht="15.75"/>
    <row r="27" spans="1:9" s="1" customFormat="1" ht="15" customHeight="1">
      <c r="A27" s="49" t="s">
        <v>63</v>
      </c>
      <c r="B27" s="49"/>
      <c r="C27" s="49"/>
      <c r="D27" s="49"/>
      <c r="E27" s="49"/>
      <c r="F27" s="49"/>
      <c r="G27" s="49"/>
      <c r="H27" s="49"/>
      <c r="I27" s="49"/>
    </row>
    <row r="28" spans="1:9" s="1" customFormat="1" ht="16.5" customHeight="1">
      <c r="A28" s="50" t="s">
        <v>55</v>
      </c>
      <c r="B28" s="50"/>
      <c r="C28" s="50"/>
      <c r="D28" s="50"/>
      <c r="E28" s="50"/>
      <c r="F28" s="50"/>
      <c r="G28" s="50"/>
      <c r="H28" s="50"/>
      <c r="I28" s="50"/>
    </row>
    <row r="29" spans="1:7" s="1" customFormat="1" ht="16.5" customHeight="1">
      <c r="A29" s="49" t="s">
        <v>32</v>
      </c>
      <c r="B29" s="49"/>
      <c r="C29" s="49"/>
      <c r="D29" s="49"/>
      <c r="E29" s="49"/>
      <c r="F29" s="49"/>
      <c r="G29" s="49"/>
    </row>
    <row r="30" spans="1:9" s="1" customFormat="1" ht="33.75" customHeight="1">
      <c r="A30" s="51" t="s">
        <v>6</v>
      </c>
      <c r="B30" s="29" t="s">
        <v>7</v>
      </c>
      <c r="C30" s="29" t="s">
        <v>8</v>
      </c>
      <c r="D30" s="53" t="s">
        <v>9</v>
      </c>
      <c r="E30" s="54"/>
      <c r="F30" s="54"/>
      <c r="G30" s="54"/>
      <c r="H30" s="54"/>
      <c r="I30" s="55"/>
    </row>
    <row r="31" spans="1:9" s="1" customFormat="1" ht="94.5">
      <c r="A31" s="52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1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">
        <v>8</v>
      </c>
      <c r="I32" s="3">
        <v>9</v>
      </c>
    </row>
    <row r="33" spans="1:11" s="1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4">
        <v>37</v>
      </c>
      <c r="G33" s="4">
        <f>41-6</f>
        <v>35</v>
      </c>
      <c r="H33" s="4">
        <f>G33/F33*100</f>
        <v>94.5945945945946</v>
      </c>
      <c r="I33" s="2" t="s">
        <v>92</v>
      </c>
      <c r="J33" s="23">
        <f>((45-6)*8+(41-6)*4)/12</f>
        <v>37.666666666666664</v>
      </c>
      <c r="K33" s="23">
        <v>38</v>
      </c>
    </row>
    <row r="34" spans="1:11" s="1" customFormat="1" ht="147.75" customHeight="1">
      <c r="A34" s="2" t="s">
        <v>14</v>
      </c>
      <c r="B34" s="2" t="s">
        <v>34</v>
      </c>
      <c r="C34" s="2" t="s">
        <v>21</v>
      </c>
      <c r="D34" s="2" t="s">
        <v>22</v>
      </c>
      <c r="E34" s="2" t="s">
        <v>23</v>
      </c>
      <c r="F34" s="4">
        <v>8</v>
      </c>
      <c r="G34" s="4">
        <v>6</v>
      </c>
      <c r="H34" s="2">
        <f>G34/F34*100</f>
        <v>75</v>
      </c>
      <c r="I34" s="2" t="s">
        <v>92</v>
      </c>
      <c r="J34" s="23">
        <f>(6*8+6*4)/12</f>
        <v>6</v>
      </c>
      <c r="K34" s="23">
        <v>6</v>
      </c>
    </row>
    <row r="35" spans="1:7" s="1" customFormat="1" ht="15.75">
      <c r="A35" s="31"/>
      <c r="B35" s="32"/>
      <c r="C35" s="33"/>
      <c r="D35" s="34"/>
      <c r="E35" s="34"/>
      <c r="F35" s="34"/>
      <c r="G35" s="35"/>
    </row>
    <row r="36" spans="1:7" s="1" customFormat="1" ht="16.5" customHeight="1">
      <c r="A36" s="49" t="s">
        <v>33</v>
      </c>
      <c r="B36" s="49"/>
      <c r="C36" s="49"/>
      <c r="D36" s="49"/>
      <c r="E36" s="49"/>
      <c r="F36" s="49"/>
      <c r="G36" s="49"/>
    </row>
    <row r="37" spans="1:9" s="1" customFormat="1" ht="33.75" customHeight="1">
      <c r="A37" s="51" t="s">
        <v>6</v>
      </c>
      <c r="B37" s="29" t="s">
        <v>7</v>
      </c>
      <c r="C37" s="29" t="s">
        <v>8</v>
      </c>
      <c r="D37" s="53" t="s">
        <v>35</v>
      </c>
      <c r="E37" s="54"/>
      <c r="F37" s="54"/>
      <c r="G37" s="54"/>
      <c r="H37" s="54"/>
      <c r="I37" s="55"/>
    </row>
    <row r="38" spans="1:9" s="1" customFormat="1" ht="94.5">
      <c r="A38" s="52"/>
      <c r="B38" s="2" t="s">
        <v>0</v>
      </c>
      <c r="C38" s="2" t="s">
        <v>0</v>
      </c>
      <c r="D38" s="2" t="s">
        <v>0</v>
      </c>
      <c r="E38" s="2" t="s">
        <v>10</v>
      </c>
      <c r="F38" s="2" t="s">
        <v>11</v>
      </c>
      <c r="G38" s="2" t="s">
        <v>12</v>
      </c>
      <c r="H38" s="2" t="s">
        <v>1</v>
      </c>
      <c r="I38" s="2" t="s">
        <v>30</v>
      </c>
    </row>
    <row r="39" spans="1:9" s="1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">
        <v>8</v>
      </c>
      <c r="I39" s="3">
        <v>9</v>
      </c>
    </row>
    <row r="40" spans="1:9" s="1" customFormat="1" ht="96.75" customHeight="1">
      <c r="A40" s="56" t="s">
        <v>13</v>
      </c>
      <c r="B40" s="56" t="s">
        <v>31</v>
      </c>
      <c r="C40" s="56" t="s">
        <v>21</v>
      </c>
      <c r="D40" s="2" t="s">
        <v>36</v>
      </c>
      <c r="E40" s="2" t="s">
        <v>26</v>
      </c>
      <c r="F40" s="4">
        <v>100</v>
      </c>
      <c r="G40" s="4">
        <v>100</v>
      </c>
      <c r="H40" s="36">
        <f aca="true" t="shared" si="0" ref="H40:H45">G40/F40*100</f>
        <v>100</v>
      </c>
      <c r="I40" s="2"/>
    </row>
    <row r="41" spans="1:9" s="1" customFormat="1" ht="97.5" customHeight="1">
      <c r="A41" s="57"/>
      <c r="B41" s="57"/>
      <c r="C41" s="57"/>
      <c r="D41" s="2" t="s">
        <v>37</v>
      </c>
      <c r="E41" s="2" t="s">
        <v>26</v>
      </c>
      <c r="F41" s="4">
        <v>100</v>
      </c>
      <c r="G41" s="4">
        <v>100</v>
      </c>
      <c r="H41" s="36">
        <f t="shared" si="0"/>
        <v>100</v>
      </c>
      <c r="I41" s="2"/>
    </row>
    <row r="42" spans="1:9" s="1" customFormat="1" ht="96" customHeight="1">
      <c r="A42" s="58"/>
      <c r="B42" s="58"/>
      <c r="C42" s="58"/>
      <c r="D42" s="2" t="s">
        <v>38</v>
      </c>
      <c r="E42" s="2" t="s">
        <v>26</v>
      </c>
      <c r="F42" s="4">
        <v>100</v>
      </c>
      <c r="G42" s="4">
        <v>100</v>
      </c>
      <c r="H42" s="36">
        <f t="shared" si="0"/>
        <v>100</v>
      </c>
      <c r="I42" s="2"/>
    </row>
    <row r="43" spans="1:9" s="1" customFormat="1" ht="144" customHeight="1">
      <c r="A43" s="56" t="s">
        <v>14</v>
      </c>
      <c r="B43" s="60" t="s">
        <v>53</v>
      </c>
      <c r="C43" s="56" t="s">
        <v>21</v>
      </c>
      <c r="D43" s="2" t="s">
        <v>39</v>
      </c>
      <c r="E43" s="2" t="s">
        <v>26</v>
      </c>
      <c r="F43" s="4">
        <v>100</v>
      </c>
      <c r="G43" s="4">
        <v>100</v>
      </c>
      <c r="H43" s="36">
        <f t="shared" si="0"/>
        <v>100</v>
      </c>
      <c r="I43" s="2"/>
    </row>
    <row r="44" spans="1:9" s="1" customFormat="1" ht="114" customHeight="1">
      <c r="A44" s="57"/>
      <c r="B44" s="61"/>
      <c r="C44" s="57"/>
      <c r="D44" s="2" t="s">
        <v>40</v>
      </c>
      <c r="E44" s="2" t="s">
        <v>26</v>
      </c>
      <c r="F44" s="4">
        <v>100</v>
      </c>
      <c r="G44" s="4">
        <v>100</v>
      </c>
      <c r="H44" s="36">
        <f t="shared" si="0"/>
        <v>100</v>
      </c>
      <c r="I44" s="2"/>
    </row>
    <row r="45" spans="1:9" s="1" customFormat="1" ht="144.75" customHeight="1">
      <c r="A45" s="58"/>
      <c r="B45" s="62"/>
      <c r="C45" s="58"/>
      <c r="D45" s="2" t="s">
        <v>41</v>
      </c>
      <c r="E45" s="2" t="s">
        <v>26</v>
      </c>
      <c r="F45" s="4">
        <v>100</v>
      </c>
      <c r="G45" s="4">
        <v>100</v>
      </c>
      <c r="H45" s="36">
        <f t="shared" si="0"/>
        <v>100</v>
      </c>
      <c r="I45" s="2"/>
    </row>
    <row r="47" spans="1:9" s="1" customFormat="1" ht="15" customHeight="1">
      <c r="A47" s="49" t="s">
        <v>64</v>
      </c>
      <c r="B47" s="49"/>
      <c r="C47" s="49"/>
      <c r="D47" s="49"/>
      <c r="E47" s="49"/>
      <c r="F47" s="49"/>
      <c r="G47" s="49"/>
      <c r="H47" s="49"/>
      <c r="I47" s="49"/>
    </row>
    <row r="48" spans="1:9" s="1" customFormat="1" ht="16.5" customHeight="1">
      <c r="A48" s="50" t="s">
        <v>55</v>
      </c>
      <c r="B48" s="50"/>
      <c r="C48" s="50"/>
      <c r="D48" s="50"/>
      <c r="E48" s="50"/>
      <c r="F48" s="50"/>
      <c r="G48" s="50"/>
      <c r="H48" s="50"/>
      <c r="I48" s="50"/>
    </row>
    <row r="49" spans="1:7" s="1" customFormat="1" ht="16.5" customHeight="1">
      <c r="A49" s="49" t="s">
        <v>42</v>
      </c>
      <c r="B49" s="49"/>
      <c r="C49" s="49"/>
      <c r="D49" s="49"/>
      <c r="E49" s="49"/>
      <c r="F49" s="49"/>
      <c r="G49" s="49"/>
    </row>
    <row r="50" spans="1:9" s="1" customFormat="1" ht="33.75" customHeight="1">
      <c r="A50" s="51" t="s">
        <v>6</v>
      </c>
      <c r="B50" s="29" t="s">
        <v>7</v>
      </c>
      <c r="C50" s="29" t="s">
        <v>8</v>
      </c>
      <c r="D50" s="53" t="s">
        <v>9</v>
      </c>
      <c r="E50" s="54"/>
      <c r="F50" s="54"/>
      <c r="G50" s="54"/>
      <c r="H50" s="54"/>
      <c r="I50" s="55"/>
    </row>
    <row r="51" spans="1:9" s="1" customFormat="1" ht="94.5">
      <c r="A51" s="52"/>
      <c r="B51" s="2" t="s">
        <v>0</v>
      </c>
      <c r="C51" s="2" t="s">
        <v>0</v>
      </c>
      <c r="D51" s="2" t="s">
        <v>0</v>
      </c>
      <c r="E51" s="2" t="s">
        <v>10</v>
      </c>
      <c r="F51" s="2" t="s">
        <v>11</v>
      </c>
      <c r="G51" s="2" t="s">
        <v>12</v>
      </c>
      <c r="H51" s="2" t="s">
        <v>1</v>
      </c>
      <c r="I51" s="2" t="s">
        <v>30</v>
      </c>
    </row>
    <row r="52" spans="1:9" s="1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">
        <v>8</v>
      </c>
      <c r="I52" s="3">
        <v>9</v>
      </c>
    </row>
    <row r="53" spans="1:11" s="1" customFormat="1" ht="126">
      <c r="A53" s="2" t="s">
        <v>13</v>
      </c>
      <c r="B53" s="2" t="s">
        <v>44</v>
      </c>
      <c r="C53" s="2" t="s">
        <v>21</v>
      </c>
      <c r="D53" s="2" t="s">
        <v>22</v>
      </c>
      <c r="E53" s="2" t="s">
        <v>23</v>
      </c>
      <c r="F53" s="4">
        <v>46</v>
      </c>
      <c r="G53" s="4">
        <v>51</v>
      </c>
      <c r="H53" s="36">
        <f>G53/F53*100</f>
        <v>110.86956521739131</v>
      </c>
      <c r="I53" s="2" t="s">
        <v>92</v>
      </c>
      <c r="J53" s="23">
        <f>(46*8+51*4)/12</f>
        <v>47.666666666666664</v>
      </c>
      <c r="K53" s="23">
        <v>48</v>
      </c>
    </row>
    <row r="54" spans="1:7" s="1" customFormat="1" ht="15.75">
      <c r="A54" s="31"/>
      <c r="B54" s="32"/>
      <c r="C54" s="33"/>
      <c r="D54" s="34"/>
      <c r="E54" s="34"/>
      <c r="F54" s="34"/>
      <c r="G54" s="35"/>
    </row>
    <row r="55" spans="1:7" s="1" customFormat="1" ht="16.5" customHeight="1">
      <c r="A55" s="49" t="s">
        <v>43</v>
      </c>
      <c r="B55" s="49"/>
      <c r="C55" s="49"/>
      <c r="D55" s="49"/>
      <c r="E55" s="49"/>
      <c r="F55" s="49"/>
      <c r="G55" s="49"/>
    </row>
    <row r="56" spans="1:9" s="1" customFormat="1" ht="33.75" customHeight="1">
      <c r="A56" s="51" t="s">
        <v>6</v>
      </c>
      <c r="B56" s="29" t="s">
        <v>7</v>
      </c>
      <c r="C56" s="29" t="s">
        <v>8</v>
      </c>
      <c r="D56" s="53" t="s">
        <v>35</v>
      </c>
      <c r="E56" s="54"/>
      <c r="F56" s="54"/>
      <c r="G56" s="54"/>
      <c r="H56" s="54"/>
      <c r="I56" s="55"/>
    </row>
    <row r="57" spans="1:9" s="1" customFormat="1" ht="94.5">
      <c r="A57" s="52"/>
      <c r="B57" s="2" t="s">
        <v>0</v>
      </c>
      <c r="C57" s="2" t="s">
        <v>0</v>
      </c>
      <c r="D57" s="2" t="s">
        <v>0</v>
      </c>
      <c r="E57" s="2" t="s">
        <v>10</v>
      </c>
      <c r="F57" s="2" t="s">
        <v>11</v>
      </c>
      <c r="G57" s="2" t="s">
        <v>12</v>
      </c>
      <c r="H57" s="2" t="s">
        <v>1</v>
      </c>
      <c r="I57" s="2" t="s">
        <v>30</v>
      </c>
    </row>
    <row r="58" spans="1:9" s="1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">
        <v>8</v>
      </c>
      <c r="I58" s="3">
        <v>9</v>
      </c>
    </row>
    <row r="59" spans="1:9" s="1" customFormat="1" ht="97.5" customHeight="1">
      <c r="A59" s="56" t="s">
        <v>13</v>
      </c>
      <c r="B59" s="56" t="s">
        <v>44</v>
      </c>
      <c r="C59" s="56" t="s">
        <v>21</v>
      </c>
      <c r="D59" s="37" t="s">
        <v>45</v>
      </c>
      <c r="E59" s="2" t="s">
        <v>26</v>
      </c>
      <c r="F59" s="4">
        <v>100</v>
      </c>
      <c r="G59" s="4">
        <v>100</v>
      </c>
      <c r="H59" s="36">
        <f>G59/F59*100</f>
        <v>100</v>
      </c>
      <c r="I59" s="2"/>
    </row>
    <row r="60" spans="1:9" s="1" customFormat="1" ht="114" customHeight="1">
      <c r="A60" s="57"/>
      <c r="B60" s="57"/>
      <c r="C60" s="57"/>
      <c r="D60" s="37" t="s">
        <v>46</v>
      </c>
      <c r="E60" s="2" t="s">
        <v>26</v>
      </c>
      <c r="F60" s="4">
        <v>100</v>
      </c>
      <c r="G60" s="4">
        <v>100</v>
      </c>
      <c r="H60" s="36">
        <f>G60/F60*100</f>
        <v>100</v>
      </c>
      <c r="I60" s="2"/>
    </row>
    <row r="61" spans="1:9" s="1" customFormat="1" ht="144.75" customHeight="1">
      <c r="A61" s="58"/>
      <c r="B61" s="58"/>
      <c r="C61" s="58"/>
      <c r="D61" s="37" t="s">
        <v>47</v>
      </c>
      <c r="E61" s="2" t="s">
        <v>26</v>
      </c>
      <c r="F61" s="4">
        <v>100</v>
      </c>
      <c r="G61" s="4">
        <v>100</v>
      </c>
      <c r="H61" s="36">
        <f>G61/F61*100</f>
        <v>100</v>
      </c>
      <c r="I61" s="2"/>
    </row>
    <row r="63" spans="1:9" s="1" customFormat="1" ht="15" customHeight="1">
      <c r="A63" s="49" t="s">
        <v>65</v>
      </c>
      <c r="B63" s="49"/>
      <c r="C63" s="49"/>
      <c r="D63" s="49"/>
      <c r="E63" s="49"/>
      <c r="F63" s="49"/>
      <c r="G63" s="49"/>
      <c r="H63" s="49"/>
      <c r="I63" s="49"/>
    </row>
    <row r="64" spans="1:9" s="1" customFormat="1" ht="16.5" customHeight="1">
      <c r="A64" s="50" t="s">
        <v>56</v>
      </c>
      <c r="B64" s="50"/>
      <c r="C64" s="50"/>
      <c r="D64" s="50"/>
      <c r="E64" s="50"/>
      <c r="F64" s="50"/>
      <c r="G64" s="50"/>
      <c r="H64" s="50"/>
      <c r="I64" s="50"/>
    </row>
    <row r="65" spans="1:7" s="1" customFormat="1" ht="16.5" customHeight="1">
      <c r="A65" s="49" t="s">
        <v>48</v>
      </c>
      <c r="B65" s="49"/>
      <c r="C65" s="49"/>
      <c r="D65" s="49"/>
      <c r="E65" s="49"/>
      <c r="F65" s="49"/>
      <c r="G65" s="49"/>
    </row>
    <row r="66" spans="1:9" s="1" customFormat="1" ht="33.75" customHeight="1">
      <c r="A66" s="51" t="s">
        <v>6</v>
      </c>
      <c r="B66" s="29" t="s">
        <v>7</v>
      </c>
      <c r="C66" s="29" t="s">
        <v>8</v>
      </c>
      <c r="D66" s="53" t="s">
        <v>9</v>
      </c>
      <c r="E66" s="54"/>
      <c r="F66" s="54"/>
      <c r="G66" s="54"/>
      <c r="H66" s="54"/>
      <c r="I66" s="55"/>
    </row>
    <row r="67" spans="1:9" s="1" customFormat="1" ht="94.5">
      <c r="A67" s="52"/>
      <c r="B67" s="2" t="s">
        <v>0</v>
      </c>
      <c r="C67" s="2" t="s">
        <v>0</v>
      </c>
      <c r="D67" s="2" t="s">
        <v>0</v>
      </c>
      <c r="E67" s="2" t="s">
        <v>10</v>
      </c>
      <c r="F67" s="2" t="s">
        <v>11</v>
      </c>
      <c r="G67" s="2" t="s">
        <v>12</v>
      </c>
      <c r="H67" s="2" t="s">
        <v>1</v>
      </c>
      <c r="I67" s="2" t="s">
        <v>30</v>
      </c>
    </row>
    <row r="68" spans="1:9" s="1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">
        <v>8</v>
      </c>
      <c r="I68" s="3">
        <v>9</v>
      </c>
    </row>
    <row r="69" spans="1:11" s="1" customFormat="1" ht="129.75" customHeight="1">
      <c r="A69" s="2" t="s">
        <v>13</v>
      </c>
      <c r="B69" s="2" t="s">
        <v>49</v>
      </c>
      <c r="C69" s="2" t="s">
        <v>21</v>
      </c>
      <c r="D69" s="2" t="s">
        <v>22</v>
      </c>
      <c r="E69" s="2" t="s">
        <v>23</v>
      </c>
      <c r="F69" s="4">
        <v>15</v>
      </c>
      <c r="G69" s="4">
        <v>14</v>
      </c>
      <c r="H69" s="4">
        <f>G69/F69*100</f>
        <v>93.33333333333333</v>
      </c>
      <c r="I69" s="2" t="s">
        <v>92</v>
      </c>
      <c r="J69" s="23">
        <f>(10*8+14*4)/12</f>
        <v>11.333333333333334</v>
      </c>
      <c r="K69" s="23">
        <v>11</v>
      </c>
    </row>
    <row r="70" spans="1:7" s="1" customFormat="1" ht="15.75">
      <c r="A70" s="31"/>
      <c r="B70" s="32"/>
      <c r="C70" s="33"/>
      <c r="D70" s="34"/>
      <c r="E70" s="34"/>
      <c r="F70" s="34"/>
      <c r="G70" s="35"/>
    </row>
    <row r="71" spans="1:7" s="1" customFormat="1" ht="16.5" customHeight="1">
      <c r="A71" s="49" t="s">
        <v>50</v>
      </c>
      <c r="B71" s="49"/>
      <c r="C71" s="49"/>
      <c r="D71" s="49"/>
      <c r="E71" s="49"/>
      <c r="F71" s="49"/>
      <c r="G71" s="49"/>
    </row>
    <row r="72" spans="1:9" s="1" customFormat="1" ht="33.75" customHeight="1">
      <c r="A72" s="51" t="s">
        <v>6</v>
      </c>
      <c r="B72" s="29" t="s">
        <v>7</v>
      </c>
      <c r="C72" s="29" t="s">
        <v>8</v>
      </c>
      <c r="D72" s="53" t="s">
        <v>35</v>
      </c>
      <c r="E72" s="54"/>
      <c r="F72" s="54"/>
      <c r="G72" s="54"/>
      <c r="H72" s="54"/>
      <c r="I72" s="55"/>
    </row>
    <row r="73" spans="1:9" s="1" customFormat="1" ht="94.5">
      <c r="A73" s="52"/>
      <c r="B73" s="2" t="s">
        <v>0</v>
      </c>
      <c r="C73" s="2" t="s">
        <v>0</v>
      </c>
      <c r="D73" s="2" t="s">
        <v>0</v>
      </c>
      <c r="E73" s="2" t="s">
        <v>10</v>
      </c>
      <c r="F73" s="2" t="s">
        <v>11</v>
      </c>
      <c r="G73" s="2" t="s">
        <v>12</v>
      </c>
      <c r="H73" s="2" t="s">
        <v>1</v>
      </c>
      <c r="I73" s="2" t="s">
        <v>30</v>
      </c>
    </row>
    <row r="74" spans="1:9" s="1" customFormat="1" ht="15" customHeight="1">
      <c r="A74" s="30" t="s">
        <v>13</v>
      </c>
      <c r="B74" s="30" t="s">
        <v>14</v>
      </c>
      <c r="C74" s="30" t="s">
        <v>15</v>
      </c>
      <c r="D74" s="30" t="s">
        <v>16</v>
      </c>
      <c r="E74" s="30" t="s">
        <v>17</v>
      </c>
      <c r="F74" s="30" t="s">
        <v>18</v>
      </c>
      <c r="G74" s="30" t="s">
        <v>19</v>
      </c>
      <c r="H74" s="3">
        <v>8</v>
      </c>
      <c r="I74" s="3">
        <v>9</v>
      </c>
    </row>
    <row r="75" spans="1:9" s="1" customFormat="1" ht="76.5" customHeight="1">
      <c r="A75" s="56" t="s">
        <v>13</v>
      </c>
      <c r="B75" s="60" t="s">
        <v>49</v>
      </c>
      <c r="C75" s="56" t="s">
        <v>21</v>
      </c>
      <c r="D75" s="2" t="s">
        <v>51</v>
      </c>
      <c r="E75" s="2" t="s">
        <v>26</v>
      </c>
      <c r="F75" s="4">
        <v>100</v>
      </c>
      <c r="G75" s="4">
        <v>100</v>
      </c>
      <c r="H75" s="36">
        <f>G75/F75*100</f>
        <v>100</v>
      </c>
      <c r="I75" s="2"/>
    </row>
    <row r="76" spans="1:9" s="1" customFormat="1" ht="84.75" customHeight="1">
      <c r="A76" s="57"/>
      <c r="B76" s="61"/>
      <c r="C76" s="57"/>
      <c r="D76" s="2" t="s">
        <v>52</v>
      </c>
      <c r="E76" s="2" t="s">
        <v>26</v>
      </c>
      <c r="F76" s="4">
        <v>100</v>
      </c>
      <c r="G76" s="4">
        <v>100</v>
      </c>
      <c r="H76" s="36">
        <f>G76/F76*100</f>
        <v>100</v>
      </c>
      <c r="I76" s="2"/>
    </row>
    <row r="77" spans="1:11" s="1" customFormat="1" ht="145.5" customHeight="1">
      <c r="A77" s="58"/>
      <c r="B77" s="62"/>
      <c r="C77" s="58"/>
      <c r="D77" s="2" t="s">
        <v>57</v>
      </c>
      <c r="E77" s="2" t="s">
        <v>26</v>
      </c>
      <c r="F77" s="4">
        <v>100</v>
      </c>
      <c r="G77" s="4">
        <v>100</v>
      </c>
      <c r="H77" s="36">
        <f>G77/F77*100</f>
        <v>100</v>
      </c>
      <c r="I77" s="2"/>
      <c r="J77" s="24">
        <f>(101*8+106*4)/12</f>
        <v>102.66666666666667</v>
      </c>
      <c r="K77" s="25">
        <f>SUM(K20:K76)</f>
        <v>103</v>
      </c>
    </row>
    <row r="79" spans="5:7" ht="15" hidden="1">
      <c r="E79" s="5" t="s">
        <v>60</v>
      </c>
      <c r="F79" s="38">
        <f>F17</f>
        <v>5</v>
      </c>
      <c r="G79" s="38">
        <f>G17</f>
        <v>6</v>
      </c>
    </row>
    <row r="80" spans="5:7" ht="15" hidden="1">
      <c r="E80" s="39" t="s">
        <v>61</v>
      </c>
      <c r="F80" s="40">
        <f>F81+F82+F83</f>
        <v>106</v>
      </c>
      <c r="G80" s="40">
        <f>G81+G82+G83</f>
        <v>106</v>
      </c>
    </row>
    <row r="81" spans="5:7" ht="15" hidden="1">
      <c r="E81" s="41" t="s">
        <v>66</v>
      </c>
      <c r="F81" s="38">
        <f>F33+F34</f>
        <v>45</v>
      </c>
      <c r="G81" s="38">
        <f>G33+G34</f>
        <v>41</v>
      </c>
    </row>
    <row r="82" spans="5:7" ht="15" hidden="1">
      <c r="E82" s="41" t="s">
        <v>67</v>
      </c>
      <c r="F82" s="42">
        <f>F53</f>
        <v>46</v>
      </c>
      <c r="G82" s="42">
        <f>G53</f>
        <v>51</v>
      </c>
    </row>
    <row r="83" spans="5:7" ht="15" customHeight="1" hidden="1">
      <c r="E83" s="41" t="s">
        <v>68</v>
      </c>
      <c r="F83" s="42">
        <f>F69</f>
        <v>15</v>
      </c>
      <c r="G83" s="42">
        <f>G69</f>
        <v>14</v>
      </c>
    </row>
  </sheetData>
  <sheetProtection/>
  <mergeCells count="55"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  <mergeCell ref="A63:I63"/>
    <mergeCell ref="A64:I64"/>
    <mergeCell ref="A65:G65"/>
    <mergeCell ref="A66:A67"/>
    <mergeCell ref="D66:I66"/>
    <mergeCell ref="A71:G71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D50:I50"/>
    <mergeCell ref="A55:G55"/>
    <mergeCell ref="A40:A42"/>
    <mergeCell ref="B40:B42"/>
    <mergeCell ref="C40:C42"/>
    <mergeCell ref="A43:A45"/>
    <mergeCell ref="B43:B45"/>
    <mergeCell ref="C43:C45"/>
    <mergeCell ref="A29:G29"/>
    <mergeCell ref="A30:A31"/>
    <mergeCell ref="D30:I30"/>
    <mergeCell ref="A36:G36"/>
    <mergeCell ref="A37:A38"/>
    <mergeCell ref="D37:I37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A19:G19"/>
    <mergeCell ref="A20:A21"/>
    <mergeCell ref="D20:I20"/>
    <mergeCell ref="B23:B25"/>
    <mergeCell ref="C23:C25"/>
    <mergeCell ref="A23:A25"/>
  </mergeCells>
  <printOptions/>
  <pageMargins left="1.11" right="0.15748031496062992" top="0.7874015748031497" bottom="0.3937007874015748" header="0.5905511811023623" footer="0.1968503937007874"/>
  <pageSetup fitToHeight="0" horizontalDpi="600" verticalDpi="600" orientation="landscape" paperSize="9" scale="74" r:id="rId1"/>
  <rowBreaks count="7" manualBreakCount="7">
    <brk id="19" max="8" man="1"/>
    <brk id="25" max="8" man="1"/>
    <brk id="34" max="8" man="1"/>
    <brk id="43" max="8" man="1"/>
    <brk id="53" max="8" man="1"/>
    <brk id="62" max="8" man="1"/>
    <brk id="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70</v>
      </c>
      <c r="C2" s="67" t="s">
        <v>71</v>
      </c>
      <c r="D2" s="67"/>
      <c r="E2" s="67"/>
      <c r="F2" s="67"/>
      <c r="G2" s="67" t="s">
        <v>72</v>
      </c>
      <c r="H2" s="67"/>
      <c r="I2" s="67"/>
      <c r="J2" s="67"/>
      <c r="K2" s="67"/>
      <c r="L2" s="67" t="s">
        <v>73</v>
      </c>
      <c r="M2" s="67"/>
      <c r="N2" s="67"/>
      <c r="O2" s="67"/>
    </row>
    <row r="3" spans="1:15" ht="30">
      <c r="A3" s="67"/>
      <c r="B3" s="67"/>
      <c r="C3" s="6" t="s">
        <v>74</v>
      </c>
      <c r="D3" s="6" t="s">
        <v>75</v>
      </c>
      <c r="E3" s="6" t="s">
        <v>76</v>
      </c>
      <c r="F3" s="6" t="s">
        <v>77</v>
      </c>
      <c r="G3" s="6" t="s">
        <v>78</v>
      </c>
      <c r="H3" s="6" t="s">
        <v>79</v>
      </c>
      <c r="I3" s="6" t="s">
        <v>80</v>
      </c>
      <c r="J3" s="6" t="s">
        <v>81</v>
      </c>
      <c r="K3" s="6" t="s">
        <v>82</v>
      </c>
      <c r="L3" s="6" t="s">
        <v>83</v>
      </c>
      <c r="M3" s="6" t="s">
        <v>84</v>
      </c>
      <c r="N3" s="6" t="s">
        <v>85</v>
      </c>
      <c r="O3" s="6" t="s">
        <v>86</v>
      </c>
    </row>
    <row r="4" spans="1:17" ht="75">
      <c r="A4" s="7" t="s">
        <v>87</v>
      </c>
      <c r="B4" s="8">
        <f>SUM(C4:O4)</f>
        <v>19</v>
      </c>
      <c r="C4" s="7">
        <v>0</v>
      </c>
      <c r="D4" s="7">
        <v>2</v>
      </c>
      <c r="E4" s="7">
        <v>4</v>
      </c>
      <c r="F4" s="7">
        <v>0</v>
      </c>
      <c r="G4" s="7">
        <v>2</v>
      </c>
      <c r="H4" s="7">
        <v>3</v>
      </c>
      <c r="I4" s="7">
        <v>2</v>
      </c>
      <c r="J4" s="7">
        <v>2</v>
      </c>
      <c r="K4" s="7">
        <v>3</v>
      </c>
      <c r="L4" s="7">
        <v>1</v>
      </c>
      <c r="M4" s="7">
        <v>0</v>
      </c>
      <c r="N4" s="7">
        <v>0</v>
      </c>
      <c r="O4" s="7">
        <v>0</v>
      </c>
      <c r="P4" s="22"/>
      <c r="Q4" t="s">
        <v>88</v>
      </c>
    </row>
    <row r="5" spans="1:2" ht="15">
      <c r="A5" s="9">
        <v>43344</v>
      </c>
      <c r="B5" s="10">
        <f>SUM(B4:B4)</f>
        <v>19</v>
      </c>
    </row>
    <row r="6" spans="1:2" ht="15">
      <c r="A6" s="11" t="s">
        <v>66</v>
      </c>
      <c r="B6" s="45">
        <f>SUM(C4:F4)</f>
        <v>6</v>
      </c>
    </row>
    <row r="7" spans="1:2" ht="15">
      <c r="A7" s="11" t="s">
        <v>67</v>
      </c>
      <c r="B7" s="45">
        <f>SUM(G4:K4)</f>
        <v>12</v>
      </c>
    </row>
    <row r="8" spans="1:2" ht="15">
      <c r="A8" s="11" t="s">
        <v>68</v>
      </c>
      <c r="B8" s="45">
        <f>SUM(L4:O4)</f>
        <v>1</v>
      </c>
    </row>
    <row r="9" spans="1:17" ht="75">
      <c r="A9" s="7" t="s">
        <v>87</v>
      </c>
      <c r="B9" s="8">
        <f>SUM(C9:O9)</f>
        <v>20</v>
      </c>
      <c r="C9" s="7">
        <v>1</v>
      </c>
      <c r="D9" s="7">
        <v>3</v>
      </c>
      <c r="E9" s="7">
        <v>0</v>
      </c>
      <c r="F9" s="7">
        <v>2</v>
      </c>
      <c r="G9" s="7">
        <v>3</v>
      </c>
      <c r="H9" s="7">
        <v>2</v>
      </c>
      <c r="I9" s="7">
        <v>2</v>
      </c>
      <c r="J9" s="7">
        <v>4</v>
      </c>
      <c r="K9" s="7">
        <v>2</v>
      </c>
      <c r="L9" s="7">
        <v>0</v>
      </c>
      <c r="M9" s="7">
        <v>1</v>
      </c>
      <c r="N9" s="7">
        <v>0</v>
      </c>
      <c r="O9" s="7">
        <v>0</v>
      </c>
      <c r="P9" s="22"/>
      <c r="Q9" t="s">
        <v>89</v>
      </c>
    </row>
    <row r="10" spans="1:10" ht="15">
      <c r="A10" s="9">
        <v>43101</v>
      </c>
      <c r="B10" s="10">
        <f>SUM(B9:B9)</f>
        <v>20</v>
      </c>
      <c r="D10" s="13" t="s">
        <v>90</v>
      </c>
      <c r="E10" s="14">
        <f>(B10*8+B5*4)/12</f>
        <v>19.666666666666668</v>
      </c>
      <c r="F10" s="15">
        <f>SUM(F11:F13)</f>
        <v>20</v>
      </c>
      <c r="H10" s="13" t="s">
        <v>91</v>
      </c>
      <c r="I10" s="14">
        <f>SUM(I11:I13)</f>
        <v>102.66666666666666</v>
      </c>
      <c r="J10" s="15">
        <f>SUM(J11:J13)</f>
        <v>103</v>
      </c>
    </row>
    <row r="11" spans="1:10" ht="15">
      <c r="A11" s="11" t="s">
        <v>66</v>
      </c>
      <c r="B11" s="12">
        <f>SUM(C9:F9)</f>
        <v>6</v>
      </c>
      <c r="D11" s="16" t="s">
        <v>66</v>
      </c>
      <c r="E11" s="17">
        <f>(B11*8+B6*4)/12</f>
        <v>6</v>
      </c>
      <c r="F11" s="18">
        <v>6</v>
      </c>
      <c r="H11" s="16" t="s">
        <v>66</v>
      </c>
      <c r="I11" s="17">
        <f>(45*8+41*4)/12</f>
        <v>43.666666666666664</v>
      </c>
      <c r="J11" s="18">
        <v>44</v>
      </c>
    </row>
    <row r="12" spans="1:10" ht="15">
      <c r="A12" s="11" t="s">
        <v>67</v>
      </c>
      <c r="B12" s="12">
        <f>SUM(G9:K9)</f>
        <v>13</v>
      </c>
      <c r="D12" s="16" t="s">
        <v>67</v>
      </c>
      <c r="E12" s="17">
        <f>(B12*8+B7*4)/12</f>
        <v>12.666666666666666</v>
      </c>
      <c r="F12" s="18">
        <v>13</v>
      </c>
      <c r="H12" s="16" t="s">
        <v>67</v>
      </c>
      <c r="I12" s="17">
        <f>(46*8+51*4)/12</f>
        <v>47.666666666666664</v>
      </c>
      <c r="J12" s="18">
        <v>48</v>
      </c>
    </row>
    <row r="13" spans="1:10" ht="15">
      <c r="A13" s="11" t="s">
        <v>68</v>
      </c>
      <c r="B13" s="12">
        <f>SUM(L9:O9)</f>
        <v>1</v>
      </c>
      <c r="D13" s="19" t="s">
        <v>68</v>
      </c>
      <c r="E13" s="20">
        <f>(B13*8+B8*4)/12</f>
        <v>1</v>
      </c>
      <c r="F13" s="21">
        <v>1</v>
      </c>
      <c r="H13" s="19" t="s">
        <v>68</v>
      </c>
      <c r="I13" s="20">
        <f>(10*8+14*4)/12</f>
        <v>11.333333333333334</v>
      </c>
      <c r="J13" s="21">
        <v>11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2019-04-12T09:22:08Z</cp:lastPrinted>
  <dcterms:created xsi:type="dcterms:W3CDTF">2014-05-06T06:58:50Z</dcterms:created>
  <dcterms:modified xsi:type="dcterms:W3CDTF">2019-04-23T07:26:16Z</dcterms:modified>
  <cp:category/>
  <cp:version/>
  <cp:contentType/>
  <cp:contentStatus/>
</cp:coreProperties>
</file>